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0" documentId="13_ncr:1_{D20C198B-5B5B-450E-B0EC-1D9C880A135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spisObracunaProracunaBezProsle" sheetId="1" r:id="rId1"/>
  </sheets>
  <definedNames>
    <definedName name="JR_PAGE_ANCHOR_0_1">IspisObracunaProracunaBezProsle!#REF!</definedName>
  </definedNames>
  <calcPr calcId="191029"/>
</workbook>
</file>

<file path=xl/calcChain.xml><?xml version="1.0" encoding="utf-8"?>
<calcChain xmlns="http://schemas.openxmlformats.org/spreadsheetml/2006/main">
  <c r="J68" i="1" l="1"/>
  <c r="I68" i="1"/>
  <c r="K28" i="1"/>
  <c r="K29" i="1"/>
  <c r="K30" i="1"/>
  <c r="K31" i="1"/>
  <c r="K32" i="1"/>
  <c r="K55" i="1"/>
  <c r="K56" i="1"/>
  <c r="K51" i="1"/>
  <c r="K50" i="1"/>
  <c r="K52" i="1"/>
  <c r="K53" i="1"/>
  <c r="K54" i="1"/>
  <c r="K58" i="1"/>
  <c r="K59" i="1"/>
  <c r="K49" i="1" l="1"/>
  <c r="J41" i="1"/>
  <c r="H44" i="1"/>
  <c r="K44" i="1" s="1"/>
  <c r="L44" i="1"/>
  <c r="L41" i="1" l="1"/>
  <c r="L42" i="1"/>
  <c r="J42" i="1"/>
  <c r="L43" i="1" l="1"/>
  <c r="L45" i="1" s="1"/>
  <c r="H42" i="1"/>
  <c r="K42" i="1" s="1"/>
  <c r="H41" i="1"/>
  <c r="K38" i="1"/>
  <c r="K36" i="1"/>
  <c r="K35" i="1"/>
  <c r="K34" i="1"/>
  <c r="H43" i="1" l="1"/>
  <c r="K41" i="1"/>
  <c r="H45" i="1" l="1"/>
  <c r="K45" i="1" s="1"/>
  <c r="K43" i="1"/>
</calcChain>
</file>

<file path=xl/sharedStrings.xml><?xml version="1.0" encoding="utf-8"?>
<sst xmlns="http://schemas.openxmlformats.org/spreadsheetml/2006/main" count="155" uniqueCount="116">
  <si>
    <t>Izvorni plan 2022. (1)</t>
  </si>
  <si>
    <t>Izmjene plana 2022. (2)</t>
  </si>
  <si>
    <t>Tekući plan 2022. (3)</t>
  </si>
  <si>
    <t>Izvor  1.1.</t>
  </si>
  <si>
    <t>Opći prihodi i primici proračuna</t>
  </si>
  <si>
    <t>Izvor  2.1.</t>
  </si>
  <si>
    <t>Vlastiti prihodi</t>
  </si>
  <si>
    <t>Izvor  4.1.</t>
  </si>
  <si>
    <t>Pomoći</t>
  </si>
  <si>
    <t>Razdjel 200</t>
  </si>
  <si>
    <t>UPRAVNI ODJEL ZA OPĆE POSLOVE I DRUŠTVENE DJELATNOSTI</t>
  </si>
  <si>
    <t>SVEUKUPNO RASHODI / IZDACI</t>
  </si>
  <si>
    <t>Aktivnost A100001</t>
  </si>
  <si>
    <t>Aktivnost A100002</t>
  </si>
  <si>
    <t>Aktivnost A100003</t>
  </si>
  <si>
    <t>Glava 20001</t>
  </si>
  <si>
    <t>UPRAVNI ODJEL ZA OPĆE POSLOVE I DRUŠTV.DJELATNOSTI</t>
  </si>
  <si>
    <t>Program 1003</t>
  </si>
  <si>
    <t>PREDŠKOLSKI ODGOJ</t>
  </si>
  <si>
    <t>Kapitalni projekt K100001</t>
  </si>
  <si>
    <t>Tekući projekt T100005</t>
  </si>
  <si>
    <t>UPRAVLJANJE IMOVINOM</t>
  </si>
  <si>
    <t>Program 1020</t>
  </si>
  <si>
    <t>Podmirenje troškova za gradsku imovinu</t>
  </si>
  <si>
    <t>Geod. i usluge projektiranja vezane za imovinu Grada</t>
  </si>
  <si>
    <t>Glava 20002</t>
  </si>
  <si>
    <t>VRTIĆI</t>
  </si>
  <si>
    <t>Razdjel 300</t>
  </si>
  <si>
    <t>UPRAVNI ODJEL ZA FINANCIJE I GOSPODARSTVO</t>
  </si>
  <si>
    <t>Glava 30001</t>
  </si>
  <si>
    <t>Program 1002</t>
  </si>
  <si>
    <t>JAVNA UPRAVA I ADMINISTRACIJA-UO za fin.i gosp.-priprema akata</t>
  </si>
  <si>
    <t>Program 1010</t>
  </si>
  <si>
    <t>RAZVOJ I SIGURNOST PROMETA</t>
  </si>
  <si>
    <t>Asfaltiranje cesta i ulica</t>
  </si>
  <si>
    <t>Program 1012</t>
  </si>
  <si>
    <t>ZAŠTITA OKOLIŠA</t>
  </si>
  <si>
    <t>Ova Odluka stupa na snagu danom donošenja.</t>
  </si>
  <si>
    <t>GRADONAČELNIK</t>
  </si>
  <si>
    <t>Marko Vešligaj, univ.spec.pol.</t>
  </si>
  <si>
    <t>Planirano</t>
  </si>
  <si>
    <t>Promjena iznos</t>
  </si>
  <si>
    <t>Novi iznos</t>
  </si>
  <si>
    <t>Promjena %</t>
  </si>
  <si>
    <t>A. RAČUN PRIHODA I RASHODA</t>
  </si>
  <si>
    <t>6</t>
  </si>
  <si>
    <t>Prihodi poslovanja</t>
  </si>
  <si>
    <t>7</t>
  </si>
  <si>
    <t>Prihodi od prodaje nefinancijske imovine</t>
  </si>
  <si>
    <t>3</t>
  </si>
  <si>
    <t>Rashodi poslovanja</t>
  </si>
  <si>
    <t>4</t>
  </si>
  <si>
    <t>Rashodi za nabavu nefinancijske imovine</t>
  </si>
  <si>
    <t>RAZLIKA</t>
  </si>
  <si>
    <t>B. RAČUN ZADUŽIVANJA/FINANCIRANJA</t>
  </si>
  <si>
    <t>8</t>
  </si>
  <si>
    <t>Primici od financijske imovine i zaduživanja</t>
  </si>
  <si>
    <t>5</t>
  </si>
  <si>
    <t>Izdaci za financijsku imovinu i otplate zajmova</t>
  </si>
  <si>
    <t>NETO ZADUŽIVANJE/FINANCIRANJE</t>
  </si>
  <si>
    <t>C. RASPOLOŽIVA SREDSTVA IZ PRETHODNIH GODINA</t>
  </si>
  <si>
    <t>VIŠAK/MANJAK IZ PRETHODNIH GODINA</t>
  </si>
  <si>
    <t>Vrsta prihoda / rashoda</t>
  </si>
  <si>
    <t>32</t>
  </si>
  <si>
    <t>Materijalni rashodi</t>
  </si>
  <si>
    <t>38</t>
  </si>
  <si>
    <t>Ostali rashodi</t>
  </si>
  <si>
    <t>42</t>
  </si>
  <si>
    <t>Rashodi za nabavu proizvedene dugotrajne imovine</t>
  </si>
  <si>
    <t>45</t>
  </si>
  <si>
    <t>Rashodi za dodatna ulaganja na nefinancijskoj imovini</t>
  </si>
  <si>
    <t>OPĆI DIO</t>
  </si>
  <si>
    <t>POSEBNI DIO</t>
  </si>
  <si>
    <t>Rač. plan</t>
  </si>
  <si>
    <t xml:space="preserve">      REPUBLIKA HRVATSKA</t>
  </si>
  <si>
    <t>KRAPINSKO ZAGORSKA ŽUPANIJA</t>
  </si>
  <si>
    <t xml:space="preserve">         GRAD PREGRADA</t>
  </si>
  <si>
    <t xml:space="preserve">         GRADONAČELNIK</t>
  </si>
  <si>
    <t xml:space="preserve">ODLUKU </t>
  </si>
  <si>
    <t>Točka 1.</t>
  </si>
  <si>
    <t>UKUPNO PRIHODI I PRIMICI</t>
  </si>
  <si>
    <t>UKUPNO RASHODI I IZDACI:</t>
  </si>
  <si>
    <t>VIŠAK/MANJAK</t>
  </si>
  <si>
    <t>Preneseni višak/manjak</t>
  </si>
  <si>
    <t>Višak za prijenos u iduću godinu</t>
  </si>
  <si>
    <t>Točka 2.</t>
  </si>
  <si>
    <t>o preraspodjeli sredstava planiranih u proračunu za 2023. godinu</t>
  </si>
  <si>
    <t>Utvrđuje se preraspodjela pojedinih stavaka Proračuna grada Pregrade za 2023. godinu:</t>
  </si>
  <si>
    <t>BROJ KONTA</t>
  </si>
  <si>
    <t>VRSTA RASHODA / IZDATAKA</t>
  </si>
  <si>
    <t>PLANIRANO</t>
  </si>
  <si>
    <t>PROMJENA IZNOS</t>
  </si>
  <si>
    <t>PROMJENA (%)</t>
  </si>
  <si>
    <t>NOVI IZNOS</t>
  </si>
  <si>
    <t/>
  </si>
  <si>
    <t>Program 1014</t>
  </si>
  <si>
    <t>ORGANIZIRANJE I PROVOĐENJE ZAŠTITE I SPAŠAVANJA</t>
  </si>
  <si>
    <t>Razvoj vatrogastva i Civilne zaštite</t>
  </si>
  <si>
    <t>Provođenje   predškole i suf. obrta za čuvanje djece</t>
  </si>
  <si>
    <t>37</t>
  </si>
  <si>
    <t>Naknade građanima i kućanstvima na temelju osiguranja i druge naknade</t>
  </si>
  <si>
    <t>31</t>
  </si>
  <si>
    <t>Rashodi za zaposlene</t>
  </si>
  <si>
    <t>Otplate kredita,  financijski i ostali  rashodi</t>
  </si>
  <si>
    <t>54</t>
  </si>
  <si>
    <t>Izdaci za otplatu glavnice primljenih kredita i zajmova</t>
  </si>
  <si>
    <t>Plaće i naknade za rad zaposlenih u  Upravnim odjelima</t>
  </si>
  <si>
    <t>Veterinarske usluge - higijeničar</t>
  </si>
  <si>
    <t>Program 1007</t>
  </si>
  <si>
    <t>PROMICANJE KULTURE</t>
  </si>
  <si>
    <t>Kapitalni projekt K100007</t>
  </si>
  <si>
    <t>Spomen obilježje braniteljima</t>
  </si>
  <si>
    <t>Pregrada, 29.12.2023.</t>
  </si>
  <si>
    <t>KLASA:400-01/23-01/10</t>
  </si>
  <si>
    <t>URBROJ:2140-5-02-23-1</t>
  </si>
  <si>
    <t>Temeljem članka 60. Zakona o proračunu (Narodne novine  broj 144/21), članka 9. Odluke o  izvršavanju proračuna grada  Pregrade za  2023. godinu (Službeni glasnik Krapinsko zagorske županije br. 66B/23) i članka 52. Statuta grada Pregrade (Službeni glasnik KZŽ, br. 6/13, 17/13, 7/18,16/18- pročišćeni tekst, 5/20, 8/21, 38/22, 40/23) donosim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</si>
</sst>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A]#,##0.00;\-\ #,##0.00"/>
  </numFmts>
  <fonts count="17">
    <font>
      <sz val="11"/>
      <color theme="1"/>
      <name val="Calibri"/>
      <family val="2"/>
      <scheme val="minor"/>
    </font>
    <font>
      <b/>
      <sz val="8"/>
      <color rgb="FF000000"/>
      <name val="Arimo"/>
      <family val="2"/>
    </font>
    <font>
      <b/>
      <sz val="8"/>
      <color rgb="FFFFFFFF"/>
      <name val="Arimo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8"/>
      <name val="Calibri"/>
      <family val="2"/>
      <scheme val="minor"/>
    </font>
    <font>
      <sz val="8"/>
      <color rgb="FF000000"/>
      <name val="Arimo"/>
      <charset val="238"/>
    </font>
    <font>
      <sz val="8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000099"/>
      </patternFill>
    </fill>
    <fill>
      <patternFill patternType="solid">
        <fgColor rgb="FF696969"/>
        <bgColor rgb="FF696969"/>
      </patternFill>
    </fill>
    <fill>
      <patternFill patternType="solid">
        <fgColor rgb="FF000080"/>
        <bgColor rgb="FF000080"/>
      </patternFill>
    </fill>
    <fill>
      <patternFill patternType="solid">
        <fgColor rgb="FF0000CE"/>
        <bgColor rgb="FF0000CE"/>
      </patternFill>
    </fill>
    <fill>
      <patternFill patternType="solid">
        <fgColor rgb="FFC1C1FF"/>
        <bgColor rgb="FFC1C1FF"/>
      </patternFill>
    </fill>
    <fill>
      <patternFill patternType="solid">
        <fgColor rgb="FFE1E1FF"/>
        <bgColor rgb="FFE1E1FF"/>
      </patternFill>
    </fill>
    <fill>
      <patternFill patternType="solid">
        <fgColor rgb="FFFFEE75"/>
        <bgColor rgb="FFFFEE75"/>
      </patternFill>
    </fill>
    <fill>
      <patternFill patternType="solid">
        <fgColor rgb="FF808080"/>
        <bgColor rgb="FF80808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9" fillId="0" borderId="1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2" borderId="0" xfId="0" applyFill="1" applyAlignment="1" applyProtection="1">
      <alignment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10" fontId="1" fillId="2" borderId="1" xfId="1" applyNumberFormat="1" applyFont="1" applyFill="1" applyBorder="1" applyAlignment="1">
      <alignment horizontal="right" vertical="center" wrapText="1"/>
    </xf>
    <xf numFmtId="10" fontId="2" fillId="3" borderId="1" xfId="1" applyNumberFormat="1" applyFont="1" applyFill="1" applyBorder="1" applyAlignment="1">
      <alignment horizontal="right" vertical="center" wrapText="1"/>
    </xf>
    <xf numFmtId="0" fontId="7" fillId="0" borderId="0" xfId="0" applyFont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 applyProtection="1">
      <alignment horizontal="center" wrapText="1"/>
      <protection locked="0"/>
    </xf>
    <xf numFmtId="10" fontId="1" fillId="2" borderId="2" xfId="1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0" fillId="0" borderId="3" xfId="2" applyFont="1" applyBorder="1" applyAlignment="1">
      <alignment vertical="center" wrapText="1" readingOrder="1"/>
    </xf>
    <xf numFmtId="0" fontId="10" fillId="0" borderId="3" xfId="2" applyFont="1" applyBorder="1" applyAlignment="1">
      <alignment horizontal="right" vertical="center" wrapText="1" readingOrder="1"/>
    </xf>
    <xf numFmtId="0" fontId="11" fillId="4" borderId="1" xfId="2" applyFont="1" applyFill="1" applyAlignment="1">
      <alignment horizontal="left" vertical="center" wrapText="1" readingOrder="1"/>
    </xf>
    <xf numFmtId="164" fontId="11" fillId="4" borderId="1" xfId="2" applyNumberFormat="1" applyFont="1" applyFill="1" applyAlignment="1">
      <alignment horizontal="right" vertical="center" wrapText="1" readingOrder="1"/>
    </xf>
    <xf numFmtId="0" fontId="11" fillId="5" borderId="1" xfId="2" applyFont="1" applyFill="1" applyAlignment="1">
      <alignment horizontal="left" vertical="center" wrapText="1" readingOrder="1"/>
    </xf>
    <xf numFmtId="164" fontId="11" fillId="5" borderId="1" xfId="2" applyNumberFormat="1" applyFont="1" applyFill="1" applyAlignment="1">
      <alignment horizontal="right" vertical="center" wrapText="1" readingOrder="1"/>
    </xf>
    <xf numFmtId="0" fontId="11" fillId="6" borderId="1" xfId="2" applyFont="1" applyFill="1" applyAlignment="1">
      <alignment horizontal="left" vertical="center" wrapText="1" readingOrder="1"/>
    </xf>
    <xf numFmtId="164" fontId="11" fillId="6" borderId="1" xfId="2" applyNumberFormat="1" applyFont="1" applyFill="1" applyAlignment="1">
      <alignment horizontal="right" vertical="center" wrapText="1" readingOrder="1"/>
    </xf>
    <xf numFmtId="0" fontId="12" fillId="7" borderId="1" xfId="2" applyFont="1" applyFill="1" applyAlignment="1">
      <alignment horizontal="left" vertical="center" wrapText="1" readingOrder="1"/>
    </xf>
    <xf numFmtId="164" fontId="12" fillId="7" borderId="1" xfId="2" applyNumberFormat="1" applyFont="1" applyFill="1" applyAlignment="1">
      <alignment horizontal="right" vertical="center" wrapText="1" readingOrder="1"/>
    </xf>
    <xf numFmtId="0" fontId="12" fillId="8" borderId="1" xfId="2" applyFont="1" applyFill="1" applyAlignment="1">
      <alignment horizontal="left" vertical="center" wrapText="1" readingOrder="1"/>
    </xf>
    <xf numFmtId="164" fontId="12" fillId="8" borderId="1" xfId="2" applyNumberFormat="1" applyFont="1" applyFill="1" applyAlignment="1">
      <alignment horizontal="right" vertical="center" wrapText="1" readingOrder="1"/>
    </xf>
    <xf numFmtId="0" fontId="12" fillId="9" borderId="1" xfId="2" applyFont="1" applyFill="1" applyAlignment="1">
      <alignment horizontal="left" vertical="center" wrapText="1" readingOrder="1"/>
    </xf>
    <xf numFmtId="164" fontId="12" fillId="9" borderId="1" xfId="2" applyNumberFormat="1" applyFont="1" applyFill="1" applyAlignment="1">
      <alignment horizontal="right" vertical="center" wrapText="1" readingOrder="1"/>
    </xf>
    <xf numFmtId="0" fontId="10" fillId="0" borderId="1" xfId="2" applyFont="1" applyAlignment="1">
      <alignment horizontal="left" vertical="center" wrapText="1" readingOrder="1"/>
    </xf>
    <xf numFmtId="164" fontId="10" fillId="0" borderId="1" xfId="2" applyNumberFormat="1" applyFont="1" applyAlignment="1">
      <alignment horizontal="right" vertical="center" wrapText="1" readingOrder="1"/>
    </xf>
    <xf numFmtId="16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15" fillId="2" borderId="1" xfId="0" applyNumberFormat="1" applyFont="1" applyFill="1" applyBorder="1" applyAlignment="1">
      <alignment horizontal="right" vertical="center" wrapText="1"/>
    </xf>
    <xf numFmtId="10" fontId="15" fillId="2" borderId="1" xfId="1" applyNumberFormat="1" applyFont="1" applyFill="1" applyBorder="1" applyAlignment="1">
      <alignment horizontal="right" vertical="center" wrapText="1"/>
    </xf>
    <xf numFmtId="0" fontId="12" fillId="7" borderId="1" xfId="2" applyFont="1" applyFill="1" applyAlignment="1">
      <alignment horizontal="left" vertical="center" wrapText="1" readingOrder="1"/>
    </xf>
    <xf numFmtId="0" fontId="12" fillId="8" borderId="1" xfId="2" applyFont="1" applyFill="1" applyAlignment="1">
      <alignment horizontal="left" vertical="center" wrapText="1" readingOrder="1"/>
    </xf>
    <xf numFmtId="0" fontId="12" fillId="9" borderId="1" xfId="2" applyFont="1" applyFill="1" applyAlignment="1">
      <alignment horizontal="left" vertical="center" wrapText="1" readingOrder="1"/>
    </xf>
    <xf numFmtId="0" fontId="15" fillId="2" borderId="1" xfId="0" applyFont="1" applyFill="1" applyBorder="1" applyAlignment="1">
      <alignment horizontal="left" vertical="center" wrapText="1"/>
    </xf>
    <xf numFmtId="164" fontId="15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5" fillId="2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0" fillId="2" borderId="2" xfId="0" applyNumberFormat="1" applyFill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2" borderId="2" xfId="0" applyFill="1" applyBorder="1" applyAlignment="1" applyProtection="1">
      <alignment horizontal="center" wrapText="1"/>
      <protection locked="0"/>
    </xf>
    <xf numFmtId="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10" fillId="0" borderId="1" xfId="2" applyFont="1" applyAlignment="1">
      <alignment horizontal="left" vertical="center" wrapText="1" readingOrder="1"/>
    </xf>
    <xf numFmtId="0" fontId="11" fillId="6" borderId="1" xfId="2" applyFont="1" applyFill="1" applyAlignment="1">
      <alignment horizontal="left" vertical="center" wrapText="1" readingOrder="1"/>
    </xf>
    <xf numFmtId="0" fontId="11" fillId="5" borderId="1" xfId="2" applyFont="1" applyFill="1" applyAlignment="1">
      <alignment horizontal="left" vertical="center" wrapText="1" readingOrder="1"/>
    </xf>
    <xf numFmtId="0" fontId="11" fillId="4" borderId="1" xfId="2" applyFont="1" applyFill="1" applyAlignment="1">
      <alignment horizontal="left" vertical="center" wrapText="1" readingOrder="1"/>
    </xf>
    <xf numFmtId="0" fontId="13" fillId="10" borderId="1" xfId="2" applyFont="1" applyFill="1" applyAlignment="1">
      <alignment horizontal="left" vertical="top" wrapText="1" readingOrder="1"/>
    </xf>
    <xf numFmtId="0" fontId="8" fillId="0" borderId="0" xfId="0" applyFont="1"/>
    <xf numFmtId="0" fontId="0" fillId="0" borderId="0" xfId="0" applyFont="1"/>
    <xf numFmtId="0" fontId="16" fillId="0" borderId="0" xfId="0" applyFont="1"/>
    <xf numFmtId="0" fontId="7" fillId="0" borderId="0" xfId="0" applyFont="1" applyAlignment="1">
      <alignment horizontal="center" wrapText="1"/>
    </xf>
  </cellXfs>
  <cellStyles count="3">
    <cellStyle name="Normal" xfId="2" xr:uid="{3DDCF4F3-20CA-46AD-94BE-A343526F81DD}"/>
    <cellStyle name="Normalno" xfId="0" builtinId="0"/>
    <cellStyle name="Postota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0</xdr:row>
      <xdr:rowOff>152400</xdr:rowOff>
    </xdr:from>
    <xdr:to>
      <xdr:col>2</xdr:col>
      <xdr:colOff>504825</xdr:colOff>
      <xdr:row>4</xdr:row>
      <xdr:rowOff>60342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65F09E-F130-4630-A1C0-CAC5D4326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52400"/>
          <a:ext cx="476250" cy="669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M113"/>
  <sheetViews>
    <sheetView tabSelected="1" workbookViewId="0">
      <selection activeCell="D5" sqref="C5:D13"/>
    </sheetView>
  </sheetViews>
  <sheetFormatPr defaultRowHeight="14.4"/>
  <cols>
    <col min="1" max="1" width="1.5546875" customWidth="1"/>
    <col min="2" max="2" width="3.6640625" customWidth="1"/>
    <col min="3" max="3" width="14.88671875" customWidth="1"/>
    <col min="4" max="4" width="22" customWidth="1"/>
    <col min="5" max="5" width="6.109375" customWidth="1"/>
    <col min="6" max="6" width="21" customWidth="1"/>
    <col min="7" max="7" width="11.6640625" customWidth="1"/>
    <col min="8" max="8" width="12.6640625" bestFit="1" customWidth="1"/>
    <col min="9" max="9" width="10" bestFit="1" customWidth="1"/>
    <col min="10" max="11" width="12.6640625" customWidth="1"/>
    <col min="12" max="12" width="11.33203125" customWidth="1"/>
    <col min="13" max="13" width="1.33203125" customWidth="1"/>
    <col min="14" max="14" width="3.33203125" customWidth="1"/>
  </cols>
  <sheetData>
    <row r="1" spans="1:13" ht="15" customHeight="1">
      <c r="A1" s="2"/>
      <c r="B1" s="2"/>
      <c r="C1" s="2"/>
      <c r="D1" s="2"/>
      <c r="E1" s="2"/>
      <c r="F1" s="2"/>
      <c r="G1" s="2"/>
      <c r="H1" s="2"/>
      <c r="I1" s="2"/>
      <c r="J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3" ht="15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3" ht="15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5"/>
      <c r="L5" s="65"/>
      <c r="M5" s="65"/>
    </row>
    <row r="6" spans="1:13" ht="15" customHeight="1">
      <c r="A6" s="10" t="s">
        <v>74</v>
      </c>
      <c r="B6" s="10"/>
      <c r="C6" s="64"/>
      <c r="D6" s="64"/>
      <c r="E6" s="66"/>
      <c r="F6" s="66"/>
      <c r="G6" s="66"/>
      <c r="H6" s="66"/>
      <c r="I6" s="66"/>
      <c r="J6" s="66"/>
      <c r="K6" s="65"/>
      <c r="L6" s="65"/>
      <c r="M6" s="65"/>
    </row>
    <row r="7" spans="1:13" ht="15" customHeight="1">
      <c r="A7" s="10" t="s">
        <v>75</v>
      </c>
      <c r="B7" s="10"/>
      <c r="C7" s="64"/>
      <c r="D7" s="64"/>
      <c r="E7" s="66"/>
      <c r="F7" s="66"/>
      <c r="G7" s="66"/>
      <c r="H7" s="66"/>
      <c r="I7" s="66"/>
      <c r="J7" s="66"/>
      <c r="K7" s="65"/>
      <c r="L7" s="65"/>
      <c r="M7" s="65"/>
    </row>
    <row r="8" spans="1:13" ht="15" customHeight="1">
      <c r="A8" s="10" t="s">
        <v>76</v>
      </c>
      <c r="B8" s="10"/>
      <c r="C8" s="64"/>
      <c r="D8" s="64"/>
      <c r="E8" s="66"/>
      <c r="F8" s="66"/>
      <c r="G8" s="66"/>
      <c r="H8" s="66"/>
      <c r="I8" s="66"/>
      <c r="J8" s="66"/>
      <c r="K8" s="65"/>
      <c r="L8" s="65"/>
      <c r="M8" s="65"/>
    </row>
    <row r="9" spans="1:13" ht="15" customHeight="1">
      <c r="A9" s="10" t="s">
        <v>77</v>
      </c>
      <c r="B9" s="10"/>
      <c r="C9" s="64"/>
      <c r="D9" s="64"/>
      <c r="E9" s="66"/>
      <c r="F9" s="66"/>
      <c r="G9" s="66"/>
      <c r="H9" s="66"/>
      <c r="I9" s="66"/>
      <c r="J9" s="66"/>
      <c r="K9" s="65"/>
      <c r="L9" s="65"/>
      <c r="M9" s="65"/>
    </row>
    <row r="10" spans="1:13" ht="15" customHeight="1">
      <c r="A10" s="10" t="s">
        <v>113</v>
      </c>
      <c r="B10" s="10"/>
      <c r="C10" s="64"/>
      <c r="D10" s="64"/>
      <c r="E10" s="66"/>
      <c r="F10" s="66"/>
      <c r="G10" s="66"/>
      <c r="H10" s="66"/>
      <c r="I10" s="66"/>
      <c r="J10" s="66"/>
      <c r="K10" s="65"/>
      <c r="L10" s="65"/>
      <c r="M10" s="65"/>
    </row>
    <row r="11" spans="1:13" ht="15" customHeight="1">
      <c r="A11" s="10" t="s">
        <v>114</v>
      </c>
      <c r="B11" s="10"/>
      <c r="C11" s="64"/>
      <c r="D11" s="64"/>
      <c r="E11" s="66"/>
      <c r="F11" s="66"/>
      <c r="G11" s="66"/>
      <c r="H11" s="66"/>
      <c r="I11" s="66"/>
      <c r="J11" s="66"/>
      <c r="K11" s="65"/>
      <c r="L11" s="65"/>
      <c r="M11" s="65"/>
    </row>
    <row r="12" spans="1:13" ht="15" customHeight="1">
      <c r="A12" s="10" t="s">
        <v>112</v>
      </c>
      <c r="B12" s="10"/>
      <c r="C12" s="64"/>
      <c r="D12" s="64"/>
      <c r="E12" s="66"/>
      <c r="F12" s="66"/>
      <c r="G12" s="66"/>
      <c r="H12" s="66"/>
      <c r="I12" s="66"/>
      <c r="J12" s="66"/>
      <c r="K12" s="65"/>
      <c r="L12" s="65"/>
      <c r="M12" s="65"/>
    </row>
    <row r="13" spans="1:13" ht="15" customHeight="1">
      <c r="A13" s="64"/>
      <c r="B13" s="64"/>
      <c r="C13" s="64"/>
      <c r="D13" s="64"/>
      <c r="E13" s="66"/>
      <c r="F13" s="66"/>
      <c r="G13" s="66"/>
      <c r="H13" s="66"/>
      <c r="I13" s="66"/>
      <c r="J13" s="66"/>
      <c r="K13" s="65"/>
      <c r="L13" s="65"/>
      <c r="M13" s="65"/>
    </row>
    <row r="14" spans="1:13" ht="37.5" customHeight="1">
      <c r="A14" s="67" t="s">
        <v>115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</row>
    <row r="15" spans="1:13" ht="1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65"/>
      <c r="L15" s="65"/>
      <c r="M15" s="65"/>
    </row>
    <row r="16" spans="1:13" ht="15" customHeight="1">
      <c r="A16" s="58" t="s">
        <v>78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 ht="15" customHeight="1">
      <c r="A17" s="58" t="s">
        <v>86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 ht="15" customHeight="1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1:13" ht="15" customHeight="1">
      <c r="A19" s="58" t="s">
        <v>79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</row>
    <row r="20" spans="1:13" ht="15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</row>
    <row r="21" spans="1:13" ht="15" customHeight="1">
      <c r="A21" s="58" t="s">
        <v>87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 ht="15" customHeight="1"/>
    <row r="23" spans="1:13">
      <c r="A23" s="47" t="s">
        <v>71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5" spans="1:13">
      <c r="A25" s="4"/>
      <c r="B25" s="4"/>
      <c r="C25" s="4"/>
      <c r="D25" s="4"/>
      <c r="E25" s="4"/>
      <c r="F25" s="4"/>
      <c r="G25" s="4"/>
      <c r="H25" s="57" t="s">
        <v>0</v>
      </c>
      <c r="I25" s="57"/>
      <c r="J25" s="57" t="s">
        <v>1</v>
      </c>
      <c r="K25" s="5"/>
      <c r="L25" s="57" t="s">
        <v>2</v>
      </c>
      <c r="M25" s="57"/>
    </row>
    <row r="26" spans="1:13">
      <c r="A26" s="4"/>
      <c r="B26" s="4"/>
      <c r="C26" s="4"/>
      <c r="D26" s="4"/>
      <c r="E26" s="4"/>
      <c r="F26" s="4"/>
      <c r="G26" s="4"/>
      <c r="H26" s="57"/>
      <c r="I26" s="57"/>
      <c r="J26" s="57"/>
      <c r="K26" s="5"/>
      <c r="L26" s="57"/>
      <c r="M26" s="57"/>
    </row>
    <row r="27" spans="1:13" ht="15" customHeight="1">
      <c r="A27" s="4"/>
      <c r="B27" s="51" t="s">
        <v>44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</row>
    <row r="28" spans="1:13" ht="15" customHeight="1">
      <c r="A28" s="53" t="s">
        <v>45</v>
      </c>
      <c r="B28" s="53"/>
      <c r="C28" s="51" t="s">
        <v>46</v>
      </c>
      <c r="D28" s="51"/>
      <c r="E28" s="51"/>
      <c r="F28" s="51"/>
      <c r="G28" s="51"/>
      <c r="H28" s="52">
        <v>7329263.46</v>
      </c>
      <c r="I28" s="53"/>
      <c r="J28" s="7">
        <v>0</v>
      </c>
      <c r="K28" s="8">
        <f>J28/H28</f>
        <v>0</v>
      </c>
      <c r="L28" s="52">
        <v>7329263.46</v>
      </c>
      <c r="M28" s="53"/>
    </row>
    <row r="29" spans="1:13">
      <c r="A29" s="53" t="s">
        <v>47</v>
      </c>
      <c r="B29" s="53"/>
      <c r="C29" s="51" t="s">
        <v>48</v>
      </c>
      <c r="D29" s="51"/>
      <c r="E29" s="51"/>
      <c r="F29" s="51"/>
      <c r="G29" s="51"/>
      <c r="H29" s="52">
        <v>37034.31</v>
      </c>
      <c r="I29" s="53"/>
      <c r="J29" s="7">
        <v>0</v>
      </c>
      <c r="K29" s="8">
        <f t="shared" ref="K29:K32" si="0">J29/H29</f>
        <v>0</v>
      </c>
      <c r="L29" s="52">
        <v>37034.31</v>
      </c>
      <c r="M29" s="53"/>
    </row>
    <row r="30" spans="1:13">
      <c r="A30" s="53" t="s">
        <v>49</v>
      </c>
      <c r="B30" s="53"/>
      <c r="C30" s="51" t="s">
        <v>50</v>
      </c>
      <c r="D30" s="51"/>
      <c r="E30" s="51"/>
      <c r="F30" s="51"/>
      <c r="G30" s="51"/>
      <c r="H30" s="52">
        <v>3343164.13</v>
      </c>
      <c r="I30" s="53"/>
      <c r="J30" s="13">
        <v>-30240</v>
      </c>
      <c r="K30" s="8">
        <f t="shared" si="0"/>
        <v>-9.0453231801096174E-3</v>
      </c>
      <c r="L30" s="52">
        <v>3312924.13</v>
      </c>
      <c r="M30" s="53"/>
    </row>
    <row r="31" spans="1:13">
      <c r="A31" s="53" t="s">
        <v>51</v>
      </c>
      <c r="B31" s="53"/>
      <c r="C31" s="51" t="s">
        <v>52</v>
      </c>
      <c r="D31" s="51"/>
      <c r="E31" s="51"/>
      <c r="F31" s="51"/>
      <c r="G31" s="51"/>
      <c r="H31" s="52">
        <v>5089340.84</v>
      </c>
      <c r="I31" s="53"/>
      <c r="J31" s="13">
        <v>-5760</v>
      </c>
      <c r="K31" s="8">
        <f t="shared" si="0"/>
        <v>-1.131777214591114E-3</v>
      </c>
      <c r="L31" s="52">
        <v>5083580.84</v>
      </c>
      <c r="M31" s="53"/>
    </row>
    <row r="32" spans="1:13">
      <c r="A32" s="4"/>
      <c r="B32" s="4"/>
      <c r="C32" s="51" t="s">
        <v>53</v>
      </c>
      <c r="D32" s="51"/>
      <c r="E32" s="51"/>
      <c r="F32" s="51"/>
      <c r="G32" s="51"/>
      <c r="H32" s="52">
        <v>-1066207.2</v>
      </c>
      <c r="I32" s="53"/>
      <c r="J32" s="13">
        <v>36000</v>
      </c>
      <c r="K32" s="8">
        <f t="shared" si="0"/>
        <v>-3.3764544077361326E-2</v>
      </c>
      <c r="L32" s="52">
        <v>-1030207.2</v>
      </c>
      <c r="M32" s="53"/>
    </row>
    <row r="33" spans="1:13" ht="15" customHeight="1">
      <c r="A33" s="4"/>
      <c r="B33" s="51" t="s">
        <v>54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</row>
    <row r="34" spans="1:13">
      <c r="A34" s="53" t="s">
        <v>55</v>
      </c>
      <c r="B34" s="53"/>
      <c r="C34" s="51" t="s">
        <v>56</v>
      </c>
      <c r="D34" s="51"/>
      <c r="E34" s="51"/>
      <c r="F34" s="51"/>
      <c r="G34" s="51"/>
      <c r="H34" s="52">
        <v>1335000</v>
      </c>
      <c r="I34" s="53"/>
      <c r="J34" s="7">
        <v>0</v>
      </c>
      <c r="K34" s="8">
        <f>J34/H34</f>
        <v>0</v>
      </c>
      <c r="L34" s="52">
        <v>1335000</v>
      </c>
      <c r="M34" s="53"/>
    </row>
    <row r="35" spans="1:13">
      <c r="A35" s="53" t="s">
        <v>57</v>
      </c>
      <c r="B35" s="53"/>
      <c r="C35" s="51" t="s">
        <v>58</v>
      </c>
      <c r="D35" s="51"/>
      <c r="E35" s="51"/>
      <c r="F35" s="51"/>
      <c r="G35" s="51"/>
      <c r="H35" s="52">
        <v>309506</v>
      </c>
      <c r="I35" s="53"/>
      <c r="J35" s="7">
        <v>36000</v>
      </c>
      <c r="K35" s="8">
        <f t="shared" ref="K35:K38" si="1">J35/H35</f>
        <v>0.11631438485845186</v>
      </c>
      <c r="L35" s="52">
        <v>345506</v>
      </c>
      <c r="M35" s="53"/>
    </row>
    <row r="36" spans="1:13">
      <c r="A36" s="4"/>
      <c r="B36" s="4"/>
      <c r="C36" s="51" t="s">
        <v>59</v>
      </c>
      <c r="D36" s="51"/>
      <c r="E36" s="51"/>
      <c r="F36" s="51"/>
      <c r="G36" s="51"/>
      <c r="H36" s="52">
        <v>1025494</v>
      </c>
      <c r="I36" s="53"/>
      <c r="J36" s="7">
        <v>-36000</v>
      </c>
      <c r="K36" s="8">
        <f t="shared" si="1"/>
        <v>-3.5105032306381123E-2</v>
      </c>
      <c r="L36" s="52">
        <v>989494</v>
      </c>
      <c r="M36" s="53"/>
    </row>
    <row r="37" spans="1:13" ht="15" customHeight="1">
      <c r="A37" s="4"/>
      <c r="B37" s="51" t="s">
        <v>60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</row>
    <row r="38" spans="1:13">
      <c r="A38" s="4"/>
      <c r="B38" s="4"/>
      <c r="C38" s="51" t="s">
        <v>61</v>
      </c>
      <c r="D38" s="51"/>
      <c r="E38" s="51"/>
      <c r="F38" s="51"/>
      <c r="G38" s="51"/>
      <c r="H38" s="52">
        <v>40713.199999999997</v>
      </c>
      <c r="I38" s="53"/>
      <c r="J38" s="7">
        <v>0</v>
      </c>
      <c r="K38" s="8">
        <f t="shared" si="1"/>
        <v>0</v>
      </c>
      <c r="L38" s="52">
        <v>40713.199999999997</v>
      </c>
      <c r="M38" s="53"/>
    </row>
    <row r="39" spans="1:13">
      <c r="A39" s="4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</row>
    <row r="40" spans="1:13" ht="30.75" customHeight="1">
      <c r="A40" s="4"/>
      <c r="B40" s="4"/>
      <c r="C40" s="6"/>
      <c r="D40" s="6"/>
      <c r="E40" s="6"/>
      <c r="F40" s="6"/>
      <c r="G40" s="6"/>
      <c r="H40" s="13"/>
      <c r="I40" s="7"/>
      <c r="J40" s="7"/>
      <c r="K40" s="8"/>
      <c r="L40" s="13"/>
      <c r="M40" s="7"/>
    </row>
    <row r="41" spans="1:13">
      <c r="A41" s="4"/>
      <c r="B41" s="4"/>
      <c r="C41" s="54" t="s">
        <v>80</v>
      </c>
      <c r="D41" s="54"/>
      <c r="E41" s="54"/>
      <c r="F41" s="54"/>
      <c r="G41" s="54"/>
      <c r="H41" s="50">
        <f>SUM(H28,H29,H34)</f>
        <v>8701297.7699999996</v>
      </c>
      <c r="I41" s="50"/>
      <c r="J41" s="17">
        <f>SUM(J28,J29,J34)</f>
        <v>0</v>
      </c>
      <c r="K41" s="15">
        <f t="shared" ref="K41" si="2">J41/H41</f>
        <v>0</v>
      </c>
      <c r="L41" s="50">
        <f>SUM(L28,L29,L34)</f>
        <v>8701297.7699999996</v>
      </c>
      <c r="M41" s="50"/>
    </row>
    <row r="42" spans="1:13">
      <c r="A42" s="4"/>
      <c r="B42" s="4"/>
      <c r="C42" s="54" t="s">
        <v>81</v>
      </c>
      <c r="D42" s="54"/>
      <c r="E42" s="54"/>
      <c r="F42" s="54"/>
      <c r="G42" s="54"/>
      <c r="H42" s="50">
        <f>SUM(H30,H31,H35)</f>
        <v>8742010.9699999988</v>
      </c>
      <c r="I42" s="50"/>
      <c r="J42" s="16">
        <f>SUM(J30,J31,J35)</f>
        <v>0</v>
      </c>
      <c r="K42" s="15">
        <f t="shared" ref="K42:K45" si="3">J42/H42</f>
        <v>0</v>
      </c>
      <c r="L42" s="50">
        <f>SUM(L30,L31,L35)</f>
        <v>8742010.9699999988</v>
      </c>
      <c r="M42" s="50"/>
    </row>
    <row r="43" spans="1:13">
      <c r="A43" s="4"/>
      <c r="B43" s="4"/>
      <c r="C43" s="54" t="s">
        <v>82</v>
      </c>
      <c r="D43" s="54"/>
      <c r="E43" s="54"/>
      <c r="F43" s="54"/>
      <c r="G43" s="54"/>
      <c r="H43" s="50">
        <f>H41-H42</f>
        <v>-40713.199999999255</v>
      </c>
      <c r="I43" s="50"/>
      <c r="J43" s="17">
        <v>0</v>
      </c>
      <c r="K43" s="15">
        <f t="shared" si="3"/>
        <v>0</v>
      </c>
      <c r="L43" s="50">
        <f t="shared" ref="L43" si="4">L41-L42</f>
        <v>-40713.199999999255</v>
      </c>
      <c r="M43" s="50"/>
    </row>
    <row r="44" spans="1:13">
      <c r="A44" s="4"/>
      <c r="B44" s="4"/>
      <c r="C44" s="54" t="s">
        <v>83</v>
      </c>
      <c r="D44" s="54"/>
      <c r="E44" s="54"/>
      <c r="F44" s="54"/>
      <c r="G44" s="54"/>
      <c r="H44" s="55">
        <f>H38</f>
        <v>40713.199999999997</v>
      </c>
      <c r="I44" s="56"/>
      <c r="J44" s="17">
        <v>0</v>
      </c>
      <c r="K44" s="15">
        <f t="shared" si="3"/>
        <v>0</v>
      </c>
      <c r="L44" s="55">
        <f>L38</f>
        <v>40713.199999999997</v>
      </c>
      <c r="M44" s="56"/>
    </row>
    <row r="45" spans="1:13">
      <c r="A45" s="4"/>
      <c r="B45" s="4"/>
      <c r="C45" s="54" t="s">
        <v>84</v>
      </c>
      <c r="D45" s="54"/>
      <c r="E45" s="54"/>
      <c r="F45" s="54"/>
      <c r="G45" s="54"/>
      <c r="H45" s="50">
        <f>SUM(H43:I44)</f>
        <v>7.4214767664670944E-10</v>
      </c>
      <c r="I45" s="54"/>
      <c r="J45" s="17">
        <v>0</v>
      </c>
      <c r="K45" s="15">
        <f t="shared" si="3"/>
        <v>0</v>
      </c>
      <c r="L45" s="50">
        <f t="shared" ref="L45" si="5">SUM(L43:M44)</f>
        <v>7.4214767664670944E-10</v>
      </c>
      <c r="M45" s="54"/>
    </row>
    <row r="46" spans="1:13">
      <c r="A46" s="4"/>
      <c r="B46" s="4"/>
      <c r="C46" s="14"/>
      <c r="D46" s="14"/>
      <c r="E46" s="14"/>
      <c r="F46" s="14"/>
      <c r="G46" s="14"/>
      <c r="H46" s="4"/>
      <c r="I46" s="4"/>
      <c r="J46" s="7"/>
      <c r="K46" s="8"/>
      <c r="L46" s="13"/>
      <c r="M46" s="7"/>
    </row>
    <row r="47" spans="1:13">
      <c r="A47" s="51" t="s">
        <v>73</v>
      </c>
      <c r="B47" s="51"/>
      <c r="C47" s="51" t="s">
        <v>62</v>
      </c>
      <c r="D47" s="51"/>
      <c r="E47" s="51"/>
      <c r="F47" s="51"/>
      <c r="G47" s="51"/>
      <c r="H47" s="57" t="s">
        <v>40</v>
      </c>
      <c r="I47" s="57"/>
      <c r="J47" s="5" t="s">
        <v>41</v>
      </c>
      <c r="K47" s="5" t="s">
        <v>43</v>
      </c>
      <c r="L47" s="57" t="s">
        <v>42</v>
      </c>
      <c r="M47" s="57"/>
    </row>
    <row r="48" spans="1:13" ht="15" customHeight="1">
      <c r="A48" s="63" t="s">
        <v>44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</row>
    <row r="49" spans="1:13" ht="15" customHeight="1">
      <c r="A49" s="49" t="s">
        <v>49</v>
      </c>
      <c r="B49" s="49"/>
      <c r="C49" s="49" t="s">
        <v>50</v>
      </c>
      <c r="D49" s="49"/>
      <c r="E49" s="49"/>
      <c r="F49" s="49"/>
      <c r="G49" s="49"/>
      <c r="H49" s="45">
        <v>3343164.13</v>
      </c>
      <c r="I49" s="46"/>
      <c r="J49" s="35">
        <v>-30240</v>
      </c>
      <c r="K49" s="9">
        <f>J49/H49</f>
        <v>-9.0453231801096174E-3</v>
      </c>
      <c r="L49" s="45">
        <v>3312924.13</v>
      </c>
      <c r="M49" s="46"/>
    </row>
    <row r="50" spans="1:13" ht="15" customHeight="1">
      <c r="A50" s="42" t="s">
        <v>101</v>
      </c>
      <c r="B50" s="42"/>
      <c r="C50" s="42" t="s">
        <v>102</v>
      </c>
      <c r="D50" s="42"/>
      <c r="E50" s="42"/>
      <c r="F50" s="42"/>
      <c r="G50" s="42"/>
      <c r="H50" s="43">
        <v>1018932.93</v>
      </c>
      <c r="I50" s="43"/>
      <c r="J50" s="37">
        <v>-10850</v>
      </c>
      <c r="K50" s="38">
        <f t="shared" ref="K50:K59" si="6">J50/H50</f>
        <v>-1.0648394688745608E-2</v>
      </c>
      <c r="L50" s="43">
        <v>1008082.93</v>
      </c>
      <c r="M50" s="43"/>
    </row>
    <row r="51" spans="1:13" ht="15" customHeight="1">
      <c r="A51" s="42" t="s">
        <v>63</v>
      </c>
      <c r="B51" s="42"/>
      <c r="C51" s="42" t="s">
        <v>64</v>
      </c>
      <c r="D51" s="42"/>
      <c r="E51" s="42"/>
      <c r="F51" s="42"/>
      <c r="G51" s="42"/>
      <c r="H51" s="43">
        <v>1643205.36</v>
      </c>
      <c r="I51" s="43"/>
      <c r="J51" s="37">
        <v>-11390</v>
      </c>
      <c r="K51" s="38">
        <f t="shared" si="6"/>
        <v>-6.9315742738326989E-3</v>
      </c>
      <c r="L51" s="43">
        <v>1631815.36</v>
      </c>
      <c r="M51" s="43"/>
    </row>
    <row r="52" spans="1:13" ht="15" customHeight="1">
      <c r="A52" s="42" t="s">
        <v>99</v>
      </c>
      <c r="B52" s="42"/>
      <c r="C52" s="42" t="s">
        <v>100</v>
      </c>
      <c r="D52" s="42"/>
      <c r="E52" s="42"/>
      <c r="F52" s="42"/>
      <c r="G52" s="42"/>
      <c r="H52" s="43">
        <v>140498.9</v>
      </c>
      <c r="I52" s="43"/>
      <c r="J52" s="37">
        <v>1000</v>
      </c>
      <c r="K52" s="38">
        <f t="shared" si="6"/>
        <v>7.1174934465679093E-3</v>
      </c>
      <c r="L52" s="43">
        <v>141498.9</v>
      </c>
      <c r="M52" s="43"/>
    </row>
    <row r="53" spans="1:13" ht="15" customHeight="1">
      <c r="A53" s="42" t="s">
        <v>65</v>
      </c>
      <c r="B53" s="42"/>
      <c r="C53" s="42" t="s">
        <v>66</v>
      </c>
      <c r="D53" s="42"/>
      <c r="E53" s="42"/>
      <c r="F53" s="42"/>
      <c r="G53" s="42"/>
      <c r="H53" s="43">
        <v>389421.54</v>
      </c>
      <c r="I53" s="43"/>
      <c r="J53" s="37">
        <v>-9000</v>
      </c>
      <c r="K53" s="38">
        <f t="shared" si="6"/>
        <v>-2.3111202323322949E-2</v>
      </c>
      <c r="L53" s="43">
        <v>380421.54</v>
      </c>
      <c r="M53" s="43"/>
    </row>
    <row r="54" spans="1:13" ht="15" customHeight="1">
      <c r="A54" s="49" t="s">
        <v>51</v>
      </c>
      <c r="B54" s="49"/>
      <c r="C54" s="49" t="s">
        <v>52</v>
      </c>
      <c r="D54" s="49"/>
      <c r="E54" s="49"/>
      <c r="F54" s="49"/>
      <c r="G54" s="49"/>
      <c r="H54" s="45">
        <v>5089340.84</v>
      </c>
      <c r="I54" s="46"/>
      <c r="J54" s="36">
        <v>-5760</v>
      </c>
      <c r="K54" s="9">
        <f t="shared" si="6"/>
        <v>-1.131777214591114E-3</v>
      </c>
      <c r="L54" s="45">
        <v>5083580.84</v>
      </c>
      <c r="M54" s="46"/>
    </row>
    <row r="55" spans="1:13" ht="15" customHeight="1">
      <c r="A55" s="42" t="s">
        <v>67</v>
      </c>
      <c r="B55" s="42"/>
      <c r="C55" s="42" t="s">
        <v>68</v>
      </c>
      <c r="D55" s="42"/>
      <c r="E55" s="42"/>
      <c r="F55" s="42"/>
      <c r="G55" s="42"/>
      <c r="H55" s="43">
        <v>1505917.3</v>
      </c>
      <c r="I55" s="43"/>
      <c r="J55" s="37">
        <v>672.77</v>
      </c>
      <c r="K55" s="38">
        <f t="shared" si="6"/>
        <v>4.467509603615019E-4</v>
      </c>
      <c r="L55" s="43">
        <v>1506590.07</v>
      </c>
      <c r="M55" s="43"/>
    </row>
    <row r="56" spans="1:13" ht="15" customHeight="1">
      <c r="A56" s="42" t="s">
        <v>69</v>
      </c>
      <c r="B56" s="42"/>
      <c r="C56" s="42" t="s">
        <v>70</v>
      </c>
      <c r="D56" s="42"/>
      <c r="E56" s="42"/>
      <c r="F56" s="42"/>
      <c r="G56" s="42"/>
      <c r="H56" s="43">
        <v>3192823.54</v>
      </c>
      <c r="I56" s="43"/>
      <c r="J56" s="37">
        <v>-6432.77</v>
      </c>
      <c r="K56" s="38">
        <f t="shared" si="6"/>
        <v>-2.0147590117053573E-3</v>
      </c>
      <c r="L56" s="43">
        <v>3186390.77</v>
      </c>
      <c r="M56" s="43"/>
    </row>
    <row r="57" spans="1:13" ht="15" customHeight="1">
      <c r="A57" s="63" t="s">
        <v>54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1:13" ht="15" customHeight="1">
      <c r="A58" s="49">
        <v>5</v>
      </c>
      <c r="B58" s="49"/>
      <c r="C58" s="49" t="s">
        <v>58</v>
      </c>
      <c r="D58" s="49"/>
      <c r="E58" s="49"/>
      <c r="F58" s="49"/>
      <c r="G58" s="49"/>
      <c r="H58" s="45">
        <v>309506</v>
      </c>
      <c r="I58" s="46"/>
      <c r="J58" s="34">
        <v>36000</v>
      </c>
      <c r="K58" s="9">
        <f t="shared" si="6"/>
        <v>0.11631438485845186</v>
      </c>
      <c r="L58" s="45">
        <v>345506</v>
      </c>
      <c r="M58" s="46"/>
    </row>
    <row r="59" spans="1:13" ht="15" customHeight="1">
      <c r="A59" s="42">
        <v>54</v>
      </c>
      <c r="B59" s="42"/>
      <c r="C59" s="42" t="s">
        <v>105</v>
      </c>
      <c r="D59" s="42"/>
      <c r="E59" s="42"/>
      <c r="F59" s="42"/>
      <c r="G59" s="42"/>
      <c r="H59" s="43">
        <v>309506</v>
      </c>
      <c r="I59" s="48"/>
      <c r="J59" s="37">
        <v>36000</v>
      </c>
      <c r="K59" s="38">
        <f t="shared" si="6"/>
        <v>0.11631438485845186</v>
      </c>
      <c r="L59" s="43">
        <v>345506</v>
      </c>
      <c r="M59" s="48"/>
    </row>
    <row r="62" spans="1:13">
      <c r="A62" s="47" t="s">
        <v>72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</row>
    <row r="64" spans="1:13" ht="20.399999999999999">
      <c r="C64" s="18" t="s">
        <v>88</v>
      </c>
      <c r="D64" s="59" t="s">
        <v>89</v>
      </c>
      <c r="E64" s="59"/>
      <c r="F64" s="59"/>
      <c r="G64" s="59"/>
      <c r="H64" s="59"/>
      <c r="I64" s="19" t="s">
        <v>90</v>
      </c>
      <c r="J64" s="19" t="s">
        <v>91</v>
      </c>
      <c r="K64" s="19" t="s">
        <v>92</v>
      </c>
      <c r="L64" s="19" t="s">
        <v>93</v>
      </c>
    </row>
    <row r="65" spans="3:12">
      <c r="C65" s="20" t="s">
        <v>94</v>
      </c>
      <c r="D65" s="62" t="s">
        <v>11</v>
      </c>
      <c r="E65" s="62"/>
      <c r="F65" s="62"/>
      <c r="G65" s="62"/>
      <c r="H65" s="62"/>
      <c r="I65" s="21">
        <v>8761325.4299999997</v>
      </c>
      <c r="J65" s="21">
        <v>0</v>
      </c>
      <c r="K65" s="21">
        <v>0</v>
      </c>
      <c r="L65" s="21">
        <v>8761325.4299999997</v>
      </c>
    </row>
    <row r="66" spans="3:12">
      <c r="C66" s="22" t="s">
        <v>9</v>
      </c>
      <c r="D66" s="61" t="s">
        <v>10</v>
      </c>
      <c r="E66" s="61"/>
      <c r="F66" s="61"/>
      <c r="G66" s="61"/>
      <c r="H66" s="61"/>
      <c r="I66" s="23">
        <v>3627592.15</v>
      </c>
      <c r="J66" s="23">
        <v>-19127.23</v>
      </c>
      <c r="K66" s="23">
        <v>-0.53</v>
      </c>
      <c r="L66" s="23">
        <v>3608464.92</v>
      </c>
    </row>
    <row r="67" spans="3:12">
      <c r="C67" s="24" t="s">
        <v>15</v>
      </c>
      <c r="D67" s="60" t="s">
        <v>16</v>
      </c>
      <c r="E67" s="60"/>
      <c r="F67" s="60"/>
      <c r="G67" s="60"/>
      <c r="H67" s="60"/>
      <c r="I67" s="25">
        <v>2331272.91</v>
      </c>
      <c r="J67" s="25">
        <v>-20127.23</v>
      </c>
      <c r="K67" s="25">
        <v>-0.86</v>
      </c>
      <c r="L67" s="25">
        <v>2311145.6800000002</v>
      </c>
    </row>
    <row r="68" spans="3:12">
      <c r="C68" s="26" t="s">
        <v>108</v>
      </c>
      <c r="D68" s="39" t="s">
        <v>109</v>
      </c>
      <c r="E68" s="39"/>
      <c r="F68" s="39"/>
      <c r="G68" s="39"/>
      <c r="H68" s="39"/>
      <c r="I68" s="27" t="e">
        <f>#REF!</f>
        <v>#REF!</v>
      </c>
      <c r="J68" s="27" t="e">
        <f>#REF!</f>
        <v>#REF!</v>
      </c>
      <c r="K68" s="27">
        <v>0.72</v>
      </c>
      <c r="L68" s="27">
        <v>94242.35</v>
      </c>
    </row>
    <row r="69" spans="3:12" ht="20.399999999999999">
      <c r="C69" s="28" t="s">
        <v>110</v>
      </c>
      <c r="D69" s="40" t="s">
        <v>111</v>
      </c>
      <c r="E69" s="40"/>
      <c r="F69" s="40"/>
      <c r="G69" s="40"/>
      <c r="H69" s="40"/>
      <c r="I69" s="29">
        <v>1327.23</v>
      </c>
      <c r="J69" s="29">
        <v>672.77</v>
      </c>
      <c r="K69" s="29">
        <v>50.689782479298984</v>
      </c>
      <c r="L69" s="29">
        <v>2000</v>
      </c>
    </row>
    <row r="70" spans="3:12">
      <c r="C70" s="30" t="s">
        <v>3</v>
      </c>
      <c r="D70" s="41" t="s">
        <v>4</v>
      </c>
      <c r="E70" s="41"/>
      <c r="F70" s="41"/>
      <c r="G70" s="41"/>
      <c r="H70" s="41"/>
      <c r="I70" s="31">
        <v>1327.23</v>
      </c>
      <c r="J70" s="31">
        <v>672.77</v>
      </c>
      <c r="K70" s="31">
        <v>50.689782479298984</v>
      </c>
      <c r="L70" s="31">
        <v>2000</v>
      </c>
    </row>
    <row r="71" spans="3:12">
      <c r="C71" s="32">
        <v>42</v>
      </c>
      <c r="D71" s="59" t="s">
        <v>68</v>
      </c>
      <c r="E71" s="59"/>
      <c r="F71" s="59"/>
      <c r="G71" s="59"/>
      <c r="H71" s="59"/>
      <c r="I71" s="33">
        <v>1327.23</v>
      </c>
      <c r="J71" s="33">
        <v>672.77</v>
      </c>
      <c r="K71" s="33">
        <v>50.689782479298984</v>
      </c>
      <c r="L71" s="33">
        <v>2000</v>
      </c>
    </row>
    <row r="72" spans="3:12">
      <c r="C72" s="26" t="s">
        <v>95</v>
      </c>
      <c r="D72" s="39" t="s">
        <v>96</v>
      </c>
      <c r="E72" s="39"/>
      <c r="F72" s="39"/>
      <c r="G72" s="39"/>
      <c r="H72" s="39"/>
      <c r="I72" s="27">
        <v>191040.88</v>
      </c>
      <c r="J72" s="27">
        <v>-9000</v>
      </c>
      <c r="K72" s="27">
        <v>-4.71</v>
      </c>
      <c r="L72" s="27">
        <v>182040.88</v>
      </c>
    </row>
    <row r="73" spans="3:12">
      <c r="C73" s="28" t="s">
        <v>12</v>
      </c>
      <c r="D73" s="40" t="s">
        <v>97</v>
      </c>
      <c r="E73" s="40"/>
      <c r="F73" s="40"/>
      <c r="G73" s="40"/>
      <c r="H73" s="40"/>
      <c r="I73" s="29">
        <v>191040.88</v>
      </c>
      <c r="J73" s="29">
        <v>-9000</v>
      </c>
      <c r="K73" s="29">
        <v>-4.71</v>
      </c>
      <c r="L73" s="29">
        <v>182040.88</v>
      </c>
    </row>
    <row r="74" spans="3:12">
      <c r="C74" s="30" t="s">
        <v>3</v>
      </c>
      <c r="D74" s="41" t="s">
        <v>4</v>
      </c>
      <c r="E74" s="41"/>
      <c r="F74" s="41"/>
      <c r="G74" s="41"/>
      <c r="H74" s="41"/>
      <c r="I74" s="31">
        <v>191040.88</v>
      </c>
      <c r="J74" s="31">
        <v>-9000</v>
      </c>
      <c r="K74" s="31">
        <v>-4.71</v>
      </c>
      <c r="L74" s="31">
        <v>182040.88</v>
      </c>
    </row>
    <row r="75" spans="3:12">
      <c r="C75" s="32" t="s">
        <v>65</v>
      </c>
      <c r="D75" s="59" t="s">
        <v>66</v>
      </c>
      <c r="E75" s="59"/>
      <c r="F75" s="59"/>
      <c r="G75" s="59"/>
      <c r="H75" s="59"/>
      <c r="I75" s="33">
        <v>188386.42</v>
      </c>
      <c r="J75" s="33">
        <v>-9000</v>
      </c>
      <c r="K75" s="33">
        <v>-4.78</v>
      </c>
      <c r="L75" s="33">
        <v>179386.42</v>
      </c>
    </row>
    <row r="76" spans="3:12">
      <c r="C76" s="26" t="s">
        <v>22</v>
      </c>
      <c r="D76" s="39" t="s">
        <v>21</v>
      </c>
      <c r="E76" s="39"/>
      <c r="F76" s="39"/>
      <c r="G76" s="39"/>
      <c r="H76" s="39"/>
      <c r="I76" s="27">
        <v>315386.15000000002</v>
      </c>
      <c r="J76" s="27">
        <v>-11800</v>
      </c>
      <c r="K76" s="27">
        <v>-3.74</v>
      </c>
      <c r="L76" s="27">
        <v>303586.15000000002</v>
      </c>
    </row>
    <row r="77" spans="3:12">
      <c r="C77" s="28" t="s">
        <v>12</v>
      </c>
      <c r="D77" s="40" t="s">
        <v>23</v>
      </c>
      <c r="E77" s="40"/>
      <c r="F77" s="40"/>
      <c r="G77" s="40"/>
      <c r="H77" s="40"/>
      <c r="I77" s="29">
        <v>136400.23000000001</v>
      </c>
      <c r="J77" s="29">
        <v>-6800</v>
      </c>
      <c r="K77" s="29">
        <v>-4.99</v>
      </c>
      <c r="L77" s="29">
        <v>129600.23</v>
      </c>
    </row>
    <row r="78" spans="3:12">
      <c r="C78" s="30" t="s">
        <v>5</v>
      </c>
      <c r="D78" s="41" t="s">
        <v>6</v>
      </c>
      <c r="E78" s="41"/>
      <c r="F78" s="41"/>
      <c r="G78" s="41"/>
      <c r="H78" s="41"/>
      <c r="I78" s="31">
        <v>136400.23000000001</v>
      </c>
      <c r="J78" s="31">
        <v>-6800</v>
      </c>
      <c r="K78" s="31">
        <v>-4.99</v>
      </c>
      <c r="L78" s="31">
        <v>129600.23</v>
      </c>
    </row>
    <row r="79" spans="3:12">
      <c r="C79" s="32" t="s">
        <v>63</v>
      </c>
      <c r="D79" s="59" t="s">
        <v>64</v>
      </c>
      <c r="E79" s="59"/>
      <c r="F79" s="59"/>
      <c r="G79" s="59"/>
      <c r="H79" s="59"/>
      <c r="I79" s="33">
        <v>136400.23000000001</v>
      </c>
      <c r="J79" s="33">
        <v>-6800</v>
      </c>
      <c r="K79" s="33">
        <v>-4.99</v>
      </c>
      <c r="L79" s="33">
        <v>129600.23</v>
      </c>
    </row>
    <row r="80" spans="3:12" ht="20.399999999999999">
      <c r="C80" s="28" t="s">
        <v>20</v>
      </c>
      <c r="D80" s="40" t="s">
        <v>24</v>
      </c>
      <c r="E80" s="40"/>
      <c r="F80" s="40"/>
      <c r="G80" s="40"/>
      <c r="H80" s="40"/>
      <c r="I80" s="29">
        <v>101624.52</v>
      </c>
      <c r="J80" s="29">
        <v>-5000</v>
      </c>
      <c r="K80" s="29">
        <v>-4.92</v>
      </c>
      <c r="L80" s="29">
        <v>96624.52</v>
      </c>
    </row>
    <row r="81" spans="3:12">
      <c r="C81" s="30" t="s">
        <v>3</v>
      </c>
      <c r="D81" s="41" t="s">
        <v>4</v>
      </c>
      <c r="E81" s="41"/>
      <c r="F81" s="41"/>
      <c r="G81" s="41"/>
      <c r="H81" s="41"/>
      <c r="I81" s="31">
        <v>101624.52</v>
      </c>
      <c r="J81" s="31">
        <v>-5000</v>
      </c>
      <c r="K81" s="31">
        <v>-4.92</v>
      </c>
      <c r="L81" s="31">
        <v>96624.52</v>
      </c>
    </row>
    <row r="82" spans="3:12">
      <c r="C82" s="32" t="s">
        <v>63</v>
      </c>
      <c r="D82" s="59" t="s">
        <v>64</v>
      </c>
      <c r="E82" s="59"/>
      <c r="F82" s="59"/>
      <c r="G82" s="59"/>
      <c r="H82" s="59"/>
      <c r="I82" s="33">
        <v>101624.52</v>
      </c>
      <c r="J82" s="33">
        <v>-5000</v>
      </c>
      <c r="K82" s="33">
        <v>-4.92</v>
      </c>
      <c r="L82" s="33">
        <v>96624.52</v>
      </c>
    </row>
    <row r="83" spans="3:12">
      <c r="C83" s="24" t="s">
        <v>25</v>
      </c>
      <c r="D83" s="60" t="s">
        <v>26</v>
      </c>
      <c r="E83" s="60"/>
      <c r="F83" s="60"/>
      <c r="G83" s="60"/>
      <c r="H83" s="60"/>
      <c r="I83" s="25">
        <v>994561.08</v>
      </c>
      <c r="J83" s="25">
        <v>1000</v>
      </c>
      <c r="K83" s="25">
        <v>0.1</v>
      </c>
      <c r="L83" s="25">
        <v>995561.08</v>
      </c>
    </row>
    <row r="84" spans="3:12">
      <c r="C84" s="26" t="s">
        <v>17</v>
      </c>
      <c r="D84" s="39" t="s">
        <v>18</v>
      </c>
      <c r="E84" s="39"/>
      <c r="F84" s="39"/>
      <c r="G84" s="39"/>
      <c r="H84" s="39"/>
      <c r="I84" s="27">
        <v>88334.06</v>
      </c>
      <c r="J84" s="27">
        <v>1000</v>
      </c>
      <c r="K84" s="27">
        <v>1.1299999999999999</v>
      </c>
      <c r="L84" s="27">
        <v>89334.06</v>
      </c>
    </row>
    <row r="85" spans="3:12">
      <c r="C85" s="28" t="s">
        <v>14</v>
      </c>
      <c r="D85" s="40" t="s">
        <v>98</v>
      </c>
      <c r="E85" s="40"/>
      <c r="F85" s="40"/>
      <c r="G85" s="40"/>
      <c r="H85" s="40"/>
      <c r="I85" s="29">
        <v>11002.06</v>
      </c>
      <c r="J85" s="29">
        <v>1000</v>
      </c>
      <c r="K85" s="29">
        <v>9.09</v>
      </c>
      <c r="L85" s="29">
        <v>12002.06</v>
      </c>
    </row>
    <row r="86" spans="3:12">
      <c r="C86" s="30" t="s">
        <v>3</v>
      </c>
      <c r="D86" s="41" t="s">
        <v>4</v>
      </c>
      <c r="E86" s="41"/>
      <c r="F86" s="41"/>
      <c r="G86" s="41"/>
      <c r="H86" s="41"/>
      <c r="I86" s="31">
        <v>11002.06</v>
      </c>
      <c r="J86" s="31">
        <v>1000</v>
      </c>
      <c r="K86" s="31">
        <v>9.09</v>
      </c>
      <c r="L86" s="31">
        <v>12002.06</v>
      </c>
    </row>
    <row r="87" spans="3:12">
      <c r="C87" s="32" t="s">
        <v>99</v>
      </c>
      <c r="D87" s="59" t="s">
        <v>100</v>
      </c>
      <c r="E87" s="59"/>
      <c r="F87" s="59"/>
      <c r="G87" s="59"/>
      <c r="H87" s="59"/>
      <c r="I87" s="33">
        <v>10000</v>
      </c>
      <c r="J87" s="33">
        <v>1000</v>
      </c>
      <c r="K87" s="33">
        <v>10</v>
      </c>
      <c r="L87" s="33">
        <v>11000</v>
      </c>
    </row>
    <row r="88" spans="3:12">
      <c r="C88" s="22" t="s">
        <v>27</v>
      </c>
      <c r="D88" s="61" t="s">
        <v>28</v>
      </c>
      <c r="E88" s="61"/>
      <c r="F88" s="61"/>
      <c r="G88" s="61"/>
      <c r="H88" s="61"/>
      <c r="I88" s="23">
        <v>5061792.47</v>
      </c>
      <c r="J88" s="23">
        <v>19127.23</v>
      </c>
      <c r="K88" s="23">
        <v>0.38</v>
      </c>
      <c r="L88" s="23">
        <v>5080919.7</v>
      </c>
    </row>
    <row r="89" spans="3:12">
      <c r="C89" s="24" t="s">
        <v>29</v>
      </c>
      <c r="D89" s="60" t="s">
        <v>28</v>
      </c>
      <c r="E89" s="60"/>
      <c r="F89" s="60"/>
      <c r="G89" s="60"/>
      <c r="H89" s="60"/>
      <c r="I89" s="25">
        <v>5061792.47</v>
      </c>
      <c r="J89" s="25">
        <v>19127.23</v>
      </c>
      <c r="K89" s="25">
        <v>0.38</v>
      </c>
      <c r="L89" s="25">
        <v>5080919.7</v>
      </c>
    </row>
    <row r="90" spans="3:12">
      <c r="C90" s="26" t="s">
        <v>30</v>
      </c>
      <c r="D90" s="39" t="s">
        <v>31</v>
      </c>
      <c r="E90" s="39"/>
      <c r="F90" s="39"/>
      <c r="G90" s="39"/>
      <c r="H90" s="39"/>
      <c r="I90" s="27">
        <v>733415.71</v>
      </c>
      <c r="J90" s="27">
        <v>25150</v>
      </c>
      <c r="K90" s="27">
        <v>3.43</v>
      </c>
      <c r="L90" s="27">
        <v>758565.71</v>
      </c>
    </row>
    <row r="91" spans="3:12">
      <c r="C91" s="28" t="s">
        <v>12</v>
      </c>
      <c r="D91" s="40" t="s">
        <v>103</v>
      </c>
      <c r="E91" s="40"/>
      <c r="F91" s="40"/>
      <c r="G91" s="40"/>
      <c r="H91" s="40"/>
      <c r="I91" s="29">
        <v>391067.59</v>
      </c>
      <c r="J91" s="29">
        <v>36000</v>
      </c>
      <c r="K91" s="29">
        <v>9.2100000000000009</v>
      </c>
      <c r="L91" s="29">
        <v>427067.59</v>
      </c>
    </row>
    <row r="92" spans="3:12">
      <c r="C92" s="30" t="s">
        <v>7</v>
      </c>
      <c r="D92" s="41" t="s">
        <v>8</v>
      </c>
      <c r="E92" s="41"/>
      <c r="F92" s="41"/>
      <c r="G92" s="41"/>
      <c r="H92" s="41"/>
      <c r="I92" s="31">
        <v>309506</v>
      </c>
      <c r="J92" s="31">
        <v>36000</v>
      </c>
      <c r="K92" s="31">
        <v>11.63</v>
      </c>
      <c r="L92" s="31">
        <v>345506</v>
      </c>
    </row>
    <row r="93" spans="3:12">
      <c r="C93" s="32" t="s">
        <v>104</v>
      </c>
      <c r="D93" s="59" t="s">
        <v>105</v>
      </c>
      <c r="E93" s="59"/>
      <c r="F93" s="59"/>
      <c r="G93" s="59"/>
      <c r="H93" s="59"/>
      <c r="I93" s="33">
        <v>309506</v>
      </c>
      <c r="J93" s="33">
        <v>36000</v>
      </c>
      <c r="K93" s="33">
        <v>11.63</v>
      </c>
      <c r="L93" s="33">
        <v>345506</v>
      </c>
    </row>
    <row r="94" spans="3:12">
      <c r="C94" s="28" t="s">
        <v>13</v>
      </c>
      <c r="D94" s="40" t="s">
        <v>106</v>
      </c>
      <c r="E94" s="40"/>
      <c r="F94" s="40"/>
      <c r="G94" s="40"/>
      <c r="H94" s="40"/>
      <c r="I94" s="29">
        <v>236007.75</v>
      </c>
      <c r="J94" s="29">
        <v>-10850</v>
      </c>
      <c r="K94" s="29">
        <v>-4.5999999999999996</v>
      </c>
      <c r="L94" s="29">
        <v>225157.75</v>
      </c>
    </row>
    <row r="95" spans="3:12">
      <c r="C95" s="30" t="s">
        <v>3</v>
      </c>
      <c r="D95" s="41" t="s">
        <v>4</v>
      </c>
      <c r="E95" s="41"/>
      <c r="F95" s="41"/>
      <c r="G95" s="41"/>
      <c r="H95" s="41"/>
      <c r="I95" s="31">
        <v>226171.61</v>
      </c>
      <c r="J95" s="31">
        <v>-10850</v>
      </c>
      <c r="K95" s="31">
        <v>-4.8</v>
      </c>
      <c r="L95" s="31">
        <v>215321.61</v>
      </c>
    </row>
    <row r="96" spans="3:12">
      <c r="C96" s="32" t="s">
        <v>101</v>
      </c>
      <c r="D96" s="59" t="s">
        <v>102</v>
      </c>
      <c r="E96" s="59"/>
      <c r="F96" s="59"/>
      <c r="G96" s="59"/>
      <c r="H96" s="59"/>
      <c r="I96" s="33">
        <v>217000</v>
      </c>
      <c r="J96" s="33">
        <v>-10850</v>
      </c>
      <c r="K96" s="33">
        <v>-5</v>
      </c>
      <c r="L96" s="33">
        <v>206150</v>
      </c>
    </row>
    <row r="97" spans="1:13">
      <c r="C97" s="26" t="s">
        <v>32</v>
      </c>
      <c r="D97" s="39" t="s">
        <v>33</v>
      </c>
      <c r="E97" s="39"/>
      <c r="F97" s="39"/>
      <c r="G97" s="39"/>
      <c r="H97" s="39"/>
      <c r="I97" s="27">
        <v>590462.63</v>
      </c>
      <c r="J97" s="27">
        <v>-6432.77</v>
      </c>
      <c r="K97" s="27">
        <v>-1.0900000000000001</v>
      </c>
      <c r="L97" s="27">
        <v>584029.86</v>
      </c>
    </row>
    <row r="98" spans="1:13" ht="20.399999999999999">
      <c r="C98" s="28" t="s">
        <v>19</v>
      </c>
      <c r="D98" s="40" t="s">
        <v>34</v>
      </c>
      <c r="E98" s="40"/>
      <c r="F98" s="40"/>
      <c r="G98" s="40"/>
      <c r="H98" s="40"/>
      <c r="I98" s="29">
        <v>135000</v>
      </c>
      <c r="J98" s="29">
        <v>-6432.77</v>
      </c>
      <c r="K98" s="29">
        <v>-4.7699999999999996</v>
      </c>
      <c r="L98" s="29">
        <v>128567.23</v>
      </c>
    </row>
    <row r="99" spans="1:13">
      <c r="C99" s="30" t="s">
        <v>3</v>
      </c>
      <c r="D99" s="41" t="s">
        <v>4</v>
      </c>
      <c r="E99" s="41"/>
      <c r="F99" s="41"/>
      <c r="G99" s="41"/>
      <c r="H99" s="41"/>
      <c r="I99" s="31">
        <v>130000</v>
      </c>
      <c r="J99" s="31">
        <v>-6432.77</v>
      </c>
      <c r="K99" s="31">
        <v>-4.95</v>
      </c>
      <c r="L99" s="31">
        <v>123567.23</v>
      </c>
    </row>
    <row r="100" spans="1:13">
      <c r="C100" s="32" t="s">
        <v>69</v>
      </c>
      <c r="D100" s="59" t="s">
        <v>70</v>
      </c>
      <c r="E100" s="59"/>
      <c r="F100" s="59"/>
      <c r="G100" s="59"/>
      <c r="H100" s="59"/>
      <c r="I100" s="33">
        <v>130000</v>
      </c>
      <c r="J100" s="33">
        <v>-6432.77</v>
      </c>
      <c r="K100" s="33">
        <v>-4.95</v>
      </c>
      <c r="L100" s="33">
        <v>123567.23</v>
      </c>
    </row>
    <row r="101" spans="1:13">
      <c r="C101" s="26" t="s">
        <v>35</v>
      </c>
      <c r="D101" s="39" t="s">
        <v>36</v>
      </c>
      <c r="E101" s="39"/>
      <c r="F101" s="39"/>
      <c r="G101" s="39"/>
      <c r="H101" s="39"/>
      <c r="I101" s="27">
        <v>116794.67</v>
      </c>
      <c r="J101" s="27">
        <v>410</v>
      </c>
      <c r="K101" s="27">
        <v>0.35</v>
      </c>
      <c r="L101" s="27">
        <v>117204.67</v>
      </c>
    </row>
    <row r="102" spans="1:13">
      <c r="C102" s="28" t="s">
        <v>13</v>
      </c>
      <c r="D102" s="40" t="s">
        <v>107</v>
      </c>
      <c r="E102" s="40"/>
      <c r="F102" s="40"/>
      <c r="G102" s="40"/>
      <c r="H102" s="40"/>
      <c r="I102" s="29">
        <v>16000</v>
      </c>
      <c r="J102" s="29">
        <v>410</v>
      </c>
      <c r="K102" s="29">
        <v>2.56</v>
      </c>
      <c r="L102" s="29">
        <v>16410</v>
      </c>
    </row>
    <row r="103" spans="1:13">
      <c r="C103" s="30" t="s">
        <v>3</v>
      </c>
      <c r="D103" s="41" t="s">
        <v>4</v>
      </c>
      <c r="E103" s="41"/>
      <c r="F103" s="41"/>
      <c r="G103" s="41"/>
      <c r="H103" s="41"/>
      <c r="I103" s="31">
        <v>16000</v>
      </c>
      <c r="J103" s="31">
        <v>410</v>
      </c>
      <c r="K103" s="31">
        <v>2.56</v>
      </c>
      <c r="L103" s="31">
        <v>16410</v>
      </c>
    </row>
    <row r="104" spans="1:13">
      <c r="C104" s="32" t="s">
        <v>63</v>
      </c>
      <c r="D104" s="59" t="s">
        <v>64</v>
      </c>
      <c r="E104" s="59"/>
      <c r="F104" s="59"/>
      <c r="G104" s="59"/>
      <c r="H104" s="59"/>
      <c r="I104" s="33">
        <v>16000</v>
      </c>
      <c r="J104" s="33">
        <v>410</v>
      </c>
      <c r="K104" s="33">
        <v>2.56</v>
      </c>
      <c r="L104" s="33">
        <v>16410</v>
      </c>
    </row>
    <row r="107" spans="1:13">
      <c r="F107" s="1"/>
    </row>
    <row r="108" spans="1:13">
      <c r="A108" s="44" t="s">
        <v>85</v>
      </c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</row>
    <row r="109" spans="1:13">
      <c r="A109" s="44" t="s">
        <v>37</v>
      </c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</row>
    <row r="110" spans="1:13">
      <c r="C110" s="1"/>
      <c r="D110" s="1"/>
      <c r="E110" s="1"/>
      <c r="F110" s="1"/>
      <c r="G110" s="2"/>
    </row>
    <row r="111" spans="1:13">
      <c r="C111" s="2"/>
      <c r="D111" s="1"/>
      <c r="F111" s="1"/>
      <c r="G111" s="2"/>
      <c r="J111" s="3" t="s">
        <v>38</v>
      </c>
    </row>
    <row r="112" spans="1:13">
      <c r="C112" s="2"/>
      <c r="D112" s="1"/>
      <c r="F112" s="1"/>
      <c r="G112" s="2"/>
      <c r="J112" s="3"/>
    </row>
    <row r="113" spans="3:10">
      <c r="C113" s="2"/>
      <c r="D113" s="1"/>
      <c r="F113" s="1"/>
      <c r="G113" s="2"/>
      <c r="J113" s="1" t="s">
        <v>39</v>
      </c>
    </row>
  </sheetData>
  <mergeCells count="152">
    <mergeCell ref="A57:M57"/>
    <mergeCell ref="F54:G54"/>
    <mergeCell ref="D104:H104"/>
    <mergeCell ref="D103:H103"/>
    <mergeCell ref="D102:H102"/>
    <mergeCell ref="D101:H101"/>
    <mergeCell ref="D100:H100"/>
    <mergeCell ref="D99:H99"/>
    <mergeCell ref="D98:H98"/>
    <mergeCell ref="D97:H97"/>
    <mergeCell ref="D96:H96"/>
    <mergeCell ref="D95:H95"/>
    <mergeCell ref="D94:H94"/>
    <mergeCell ref="D93:H93"/>
    <mergeCell ref="D92:H92"/>
    <mergeCell ref="D91:H91"/>
    <mergeCell ref="D90:H90"/>
    <mergeCell ref="D89:H89"/>
    <mergeCell ref="D88:H88"/>
    <mergeCell ref="D72:H72"/>
    <mergeCell ref="D67:H67"/>
    <mergeCell ref="D66:H66"/>
    <mergeCell ref="D65:H65"/>
    <mergeCell ref="D64:H64"/>
    <mergeCell ref="D87:H87"/>
    <mergeCell ref="D86:H86"/>
    <mergeCell ref="D85:H85"/>
    <mergeCell ref="D84:H84"/>
    <mergeCell ref="D83:H83"/>
    <mergeCell ref="D82:H82"/>
    <mergeCell ref="D81:H81"/>
    <mergeCell ref="D80:H80"/>
    <mergeCell ref="D79:H79"/>
    <mergeCell ref="D78:H78"/>
    <mergeCell ref="L49:M49"/>
    <mergeCell ref="L43:M43"/>
    <mergeCell ref="H34:I34"/>
    <mergeCell ref="L55:M55"/>
    <mergeCell ref="L54:M54"/>
    <mergeCell ref="C45:G45"/>
    <mergeCell ref="C44:G44"/>
    <mergeCell ref="C43:G43"/>
    <mergeCell ref="L56:M56"/>
    <mergeCell ref="L45:M45"/>
    <mergeCell ref="L44:M44"/>
    <mergeCell ref="A54:E54"/>
    <mergeCell ref="A48:M48"/>
    <mergeCell ref="L42:M42"/>
    <mergeCell ref="A16:M16"/>
    <mergeCell ref="H31:I31"/>
    <mergeCell ref="A31:B31"/>
    <mergeCell ref="C31:G31"/>
    <mergeCell ref="H30:I30"/>
    <mergeCell ref="A30:B30"/>
    <mergeCell ref="C30:G30"/>
    <mergeCell ref="H29:I29"/>
    <mergeCell ref="A29:B29"/>
    <mergeCell ref="C29:G29"/>
    <mergeCell ref="H28:I28"/>
    <mergeCell ref="A28:B28"/>
    <mergeCell ref="C28:G28"/>
    <mergeCell ref="B27:M27"/>
    <mergeCell ref="A18:M18"/>
    <mergeCell ref="L31:M31"/>
    <mergeCell ref="L30:M30"/>
    <mergeCell ref="L34:M34"/>
    <mergeCell ref="H25:I26"/>
    <mergeCell ref="J25:J26"/>
    <mergeCell ref="L25:M26"/>
    <mergeCell ref="L29:M29"/>
    <mergeCell ref="L28:M28"/>
    <mergeCell ref="L50:M50"/>
    <mergeCell ref="A34:B34"/>
    <mergeCell ref="C34:G34"/>
    <mergeCell ref="B33:M33"/>
    <mergeCell ref="A17:M17"/>
    <mergeCell ref="H32:I32"/>
    <mergeCell ref="C32:G32"/>
    <mergeCell ref="L32:M32"/>
    <mergeCell ref="H42:I42"/>
    <mergeCell ref="L36:M36"/>
    <mergeCell ref="H35:I35"/>
    <mergeCell ref="A35:B35"/>
    <mergeCell ref="C35:G35"/>
    <mergeCell ref="L35:M35"/>
    <mergeCell ref="H38:I38"/>
    <mergeCell ref="C38:G38"/>
    <mergeCell ref="L38:M38"/>
    <mergeCell ref="A21:M21"/>
    <mergeCell ref="A23:M23"/>
    <mergeCell ref="B37:M37"/>
    <mergeCell ref="A19:M19"/>
    <mergeCell ref="C41:G41"/>
    <mergeCell ref="C42:G42"/>
    <mergeCell ref="L41:M41"/>
    <mergeCell ref="H53:I53"/>
    <mergeCell ref="H52:I52"/>
    <mergeCell ref="H51:I51"/>
    <mergeCell ref="H50:I50"/>
    <mergeCell ref="H49:I49"/>
    <mergeCell ref="A49:B49"/>
    <mergeCell ref="C49:G49"/>
    <mergeCell ref="A50:B50"/>
    <mergeCell ref="C50:G50"/>
    <mergeCell ref="A109:M109"/>
    <mergeCell ref="A108:M108"/>
    <mergeCell ref="H55:I55"/>
    <mergeCell ref="H54:I54"/>
    <mergeCell ref="H56:I56"/>
    <mergeCell ref="A62:L62"/>
    <mergeCell ref="H59:I59"/>
    <mergeCell ref="A59:B59"/>
    <mergeCell ref="C59:G59"/>
    <mergeCell ref="L59:M59"/>
    <mergeCell ref="H58:I58"/>
    <mergeCell ref="A58:B58"/>
    <mergeCell ref="C58:G58"/>
    <mergeCell ref="L58:M58"/>
    <mergeCell ref="A55:B55"/>
    <mergeCell ref="C55:G55"/>
    <mergeCell ref="A56:B56"/>
    <mergeCell ref="C56:G56"/>
    <mergeCell ref="D77:H77"/>
    <mergeCell ref="D76:H76"/>
    <mergeCell ref="D71:H71"/>
    <mergeCell ref="D75:H75"/>
    <mergeCell ref="D74:H74"/>
    <mergeCell ref="D73:H73"/>
    <mergeCell ref="D68:H68"/>
    <mergeCell ref="D69:H69"/>
    <mergeCell ref="D70:H70"/>
    <mergeCell ref="A14:M14"/>
    <mergeCell ref="A51:B51"/>
    <mergeCell ref="C51:G51"/>
    <mergeCell ref="L51:M51"/>
    <mergeCell ref="A52:B52"/>
    <mergeCell ref="C52:G52"/>
    <mergeCell ref="L52:M52"/>
    <mergeCell ref="A53:B53"/>
    <mergeCell ref="C53:G53"/>
    <mergeCell ref="L53:M53"/>
    <mergeCell ref="H41:I41"/>
    <mergeCell ref="B39:M39"/>
    <mergeCell ref="H36:I36"/>
    <mergeCell ref="C36:G36"/>
    <mergeCell ref="H45:I45"/>
    <mergeCell ref="H44:I44"/>
    <mergeCell ref="H43:I43"/>
    <mergeCell ref="H47:I47"/>
    <mergeCell ref="A47:B47"/>
    <mergeCell ref="C47:G47"/>
    <mergeCell ref="L47:M47"/>
  </mergeCells>
  <phoneticPr fontId="14" type="noConversion"/>
  <pageMargins left="0" right="0" top="0" bottom="0" header="0" footer="0"/>
  <pageSetup paperSize="9"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IspisObracunaProracunaBezProsle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2023-06-01T13:04:29Z</dcterms:created>
  <dcterms:modified xsi:type="dcterms:W3CDTF">2024-04-11T11:17:10Z</dcterms:modified>
</cp:coreProperties>
</file>